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Лист1!$6:$6</definedName>
    <definedName name="_xlnm.Print_Area" localSheetId="0">Лист1!$A$1:$G$52</definedName>
  </definedNames>
  <calcPr calcId="162913"/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8" i="1"/>
  <c r="H52" i="1" l="1"/>
  <c r="H49" i="1"/>
  <c r="D49" i="1"/>
  <c r="C49" i="1"/>
  <c r="G48" i="1"/>
  <c r="F48" i="1"/>
  <c r="G47" i="1"/>
  <c r="F47" i="1"/>
  <c r="G46" i="1"/>
  <c r="F46" i="1"/>
  <c r="E46" i="1"/>
  <c r="F45" i="1"/>
  <c r="E45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H25" i="1"/>
  <c r="D25" i="1"/>
  <c r="C25" i="1"/>
  <c r="C50" i="1" s="1"/>
  <c r="G24" i="1"/>
  <c r="F24" i="1"/>
  <c r="F23" i="1"/>
  <c r="G22" i="1"/>
  <c r="F22" i="1"/>
  <c r="G21" i="1"/>
  <c r="F21" i="1"/>
  <c r="G20" i="1"/>
  <c r="F20" i="1"/>
  <c r="E20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D50" i="1" l="1"/>
  <c r="I50" i="1" s="1"/>
  <c r="I25" i="1"/>
  <c r="F49" i="1"/>
  <c r="I49" i="1"/>
  <c r="D52" i="1"/>
  <c r="I52" i="1" s="1"/>
  <c r="F50" i="1"/>
  <c r="G50" i="1"/>
  <c r="E50" i="1"/>
  <c r="E25" i="1"/>
  <c r="G25" i="1"/>
  <c r="E49" i="1"/>
  <c r="G49" i="1"/>
  <c r="F25" i="1"/>
</calcChain>
</file>

<file path=xl/sharedStrings.xml><?xml version="1.0" encoding="utf-8"?>
<sst xmlns="http://schemas.openxmlformats.org/spreadsheetml/2006/main" count="58" uniqueCount="58">
  <si>
    <t>Приложение 2</t>
  </si>
  <si>
    <t xml:space="preserve">Администрирование налоговых и неналоговых доходов областного бюджета </t>
  </si>
  <si>
    <t>администраторами доходов за 1 полугодие 2017 года</t>
  </si>
  <si>
    <t>(тыс. рублей)</t>
  </si>
  <si>
    <t>№</t>
  </si>
  <si>
    <t>Администраторы доходов</t>
  </si>
  <si>
    <t>План</t>
  </si>
  <si>
    <t>Факт</t>
  </si>
  <si>
    <t>% исполнения</t>
  </si>
  <si>
    <t>Уд. вес, %</t>
  </si>
  <si>
    <t>2017 г. в % к 2016 г.</t>
  </si>
  <si>
    <t>1 полугодие2016 год</t>
  </si>
  <si>
    <t>Территориальные органы федеральных органов власти</t>
  </si>
  <si>
    <t>Управление Федеральной налоговой службы России по Брянской области</t>
  </si>
  <si>
    <t>Управление Федерального казначейства по Смоленской области</t>
  </si>
  <si>
    <t>Управление Министерства внутренних дел России по Брянской области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</si>
  <si>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</si>
  <si>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</si>
  <si>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</si>
  <si>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судебных приставов</t>
  </si>
  <si>
    <t>Федеральная антимонопольная служба</t>
  </si>
  <si>
    <t>Министерство юстиции Российской Федерации</t>
  </si>
  <si>
    <t>Федеральная служба по надзору в сфере транспорта</t>
  </si>
  <si>
    <t>Федеральное агентство лесного хозяйства</t>
  </si>
  <si>
    <t>Федеральная миграционная служба</t>
  </si>
  <si>
    <t>Федеральная служба по надзору в сфере связи, информационных технологий и массовых коммуникаций</t>
  </si>
  <si>
    <t>Федеральная служба по надзору в сфере защиты прав потребителей и благополучия человека</t>
  </si>
  <si>
    <t>Генеральная прокуратура Российской Федерации</t>
  </si>
  <si>
    <t>Федеральная служба войск национальной гвардии Российской Федерации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</si>
  <si>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</si>
  <si>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</si>
  <si>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 лесами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</si>
  <si>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</si>
  <si>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Государственная  инспекция по надзору за техническим состоянием самоходных машин и других видов техники Брянской области</t>
  </si>
  <si>
    <t>Департамент строительства и архитектуры Брянской области</t>
  </si>
  <si>
    <t>Департамент  природных ресурсов и экологии Брянской области</t>
  </si>
  <si>
    <t>Департамент региональной безопасности Брянской области</t>
  </si>
  <si>
    <t>Департамент семьи, социальной и демографической политики Брянской области</t>
  </si>
  <si>
    <t>Департамент  сельского хозяйства Брянской области</t>
  </si>
  <si>
    <t>Департамент  промышленности, транспорта и связи Брянской области</t>
  </si>
  <si>
    <t>Управление государственного регулирования тарифов Брянской области</t>
  </si>
  <si>
    <t>Департамент  здравоохранения Брянской области</t>
  </si>
  <si>
    <t>Администрация  Губернатора Брянской области и Правительства Брянской области</t>
  </si>
  <si>
    <t>Департамент  культуры Брянской области</t>
  </si>
  <si>
    <t>Департамент  образования и науки Брянской области</t>
  </si>
  <si>
    <t>Государственная жилищная инспекция Брянской области</t>
  </si>
  <si>
    <t>Управление  государственной службы по труду и занятости населения Брянской области</t>
  </si>
  <si>
    <t>Департамент  финансов Брянской области</t>
  </si>
  <si>
    <t>Управление по охране и сохранению историко-культурного наследия Брянской области</t>
  </si>
  <si>
    <t>Управление  физической культуры и спорта Брянской области</t>
  </si>
  <si>
    <t>Департамент  экономического развития Брянской области</t>
  </si>
  <si>
    <t>Управление мировой юстиции Брянской области</t>
  </si>
  <si>
    <t>Всего</t>
  </si>
  <si>
    <t>Невыясненные поступления</t>
  </si>
  <si>
    <t>Министерство обороны Российской Федерации</t>
  </si>
  <si>
    <t>Итого органы государственной власти Брянской области</t>
  </si>
  <si>
    <t>Всего с учетом невыясненных поступлений</t>
  </si>
  <si>
    <t>Итого территориальные органы федеральных органов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</si>
</sst>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Arial Cy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" fontId="5" fillId="3" borderId="5">
      <alignment horizontal="right" vertical="top" shrinkToFit="1"/>
    </xf>
    <xf numFmtId="4" fontId="14" fillId="6" borderId="5">
      <alignment horizontal="right" vertical="top" shrinkToFit="1"/>
    </xf>
    <xf numFmtId="0" fontId="18" fillId="0" borderId="6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164" fontId="8" fillId="2" borderId="4" xfId="1" applyNumberFormat="1" applyFont="1" applyFill="1" applyBorder="1" applyAlignment="1" applyProtection="1">
      <alignment horizontal="center" vertical="center" shrinkToFit="1"/>
      <protection locked="0"/>
    </xf>
    <xf numFmtId="164" fontId="8" fillId="5" borderId="4" xfId="1" applyNumberFormat="1" applyFont="1" applyFill="1" applyBorder="1" applyAlignment="1" applyProtection="1">
      <alignment horizontal="center" vertical="center" shrinkToFit="1"/>
      <protection locked="0"/>
    </xf>
    <xf numFmtId="164" fontId="11" fillId="2" borderId="4" xfId="0" applyNumberFormat="1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164" fontId="11" fillId="2" borderId="9" xfId="1" applyNumberFormat="1" applyFont="1" applyFill="1" applyBorder="1" applyAlignment="1" applyProtection="1">
      <alignment horizontal="center" vertical="center" shrinkToFit="1"/>
      <protection locked="0"/>
    </xf>
    <xf numFmtId="164" fontId="17" fillId="2" borderId="8" xfId="2" applyNumberFormat="1" applyFont="1" applyFill="1" applyBorder="1" applyAlignment="1" applyProtection="1">
      <alignment horizontal="center" vertical="center" shrinkToFit="1"/>
      <protection locked="0"/>
    </xf>
    <xf numFmtId="164" fontId="17" fillId="2" borderId="10" xfId="3" applyNumberFormat="1" applyFont="1" applyFill="1" applyBorder="1" applyAlignment="1" applyProtection="1">
      <alignment horizontal="center" vertical="center"/>
      <protection locked="0"/>
    </xf>
    <xf numFmtId="164" fontId="15" fillId="2" borderId="11" xfId="3" applyNumberFormat="1" applyFont="1" applyFill="1" applyBorder="1" applyAlignment="1" applyProtection="1">
      <alignment horizontal="center" vertical="center"/>
      <protection locked="0"/>
    </xf>
    <xf numFmtId="164" fontId="8" fillId="4" borderId="1" xfId="1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vertical="top" wrapText="1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164" fontId="10" fillId="0" borderId="1" xfId="1" applyNumberFormat="1" applyFont="1" applyFill="1" applyBorder="1" applyAlignment="1" applyProtection="1">
      <alignment horizontal="center" vertical="center" shrinkToFit="1"/>
      <protection locked="0"/>
    </xf>
    <xf numFmtId="164" fontId="15" fillId="0" borderId="1" xfId="2" applyNumberFormat="1" applyFont="1" applyFill="1" applyBorder="1" applyAlignment="1" applyProtection="1">
      <alignment horizontal="center" vertical="center" shrinkToFit="1"/>
      <protection locked="0"/>
    </xf>
    <xf numFmtId="164" fontId="15" fillId="0" borderId="1" xfId="2" applyNumberFormat="1" applyFont="1" applyFill="1" applyBorder="1" applyAlignment="1" applyProtection="1">
      <alignment horizontal="center" vertical="center" shrinkToFit="1"/>
    </xf>
    <xf numFmtId="165" fontId="7" fillId="0" borderId="1" xfId="0" applyNumberFormat="1" applyFont="1" applyBorder="1" applyAlignment="1">
      <alignment horizontal="center" vertical="center" shrinkToFit="1"/>
    </xf>
    <xf numFmtId="165" fontId="6" fillId="0" borderId="1" xfId="0" applyNumberFormat="1" applyFont="1" applyBorder="1" applyAlignment="1">
      <alignment horizontal="center" vertical="center" shrinkToFit="1"/>
    </xf>
    <xf numFmtId="165" fontId="7" fillId="0" borderId="1" xfId="0" applyNumberFormat="1" applyFont="1" applyFill="1" applyBorder="1" applyAlignment="1">
      <alignment horizontal="center" vertical="center" shrinkToFit="1"/>
    </xf>
    <xf numFmtId="165" fontId="6" fillId="0" borderId="1" xfId="0" applyNumberFormat="1" applyFont="1" applyFill="1" applyBorder="1" applyAlignment="1">
      <alignment horizontal="center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 shrinkToFit="1"/>
    </xf>
    <xf numFmtId="165" fontId="16" fillId="0" borderId="1" xfId="0" applyNumberFormat="1" applyFont="1" applyBorder="1" applyAlignment="1">
      <alignment horizontal="center" vertical="center" shrinkToFit="1"/>
    </xf>
    <xf numFmtId="165" fontId="17" fillId="0" borderId="1" xfId="0" applyNumberFormat="1" applyFont="1" applyBorder="1" applyAlignment="1">
      <alignment horizontal="center" vertical="center" shrinkToFit="1"/>
    </xf>
    <xf numFmtId="164" fontId="15" fillId="0" borderId="1" xfId="3" applyNumberFormat="1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 shrinkToFit="1"/>
    </xf>
    <xf numFmtId="165" fontId="2" fillId="0" borderId="1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164" fontId="19" fillId="4" borderId="1" xfId="1" applyNumberFormat="1" applyFont="1" applyFill="1" applyBorder="1" applyAlignment="1" applyProtection="1">
      <alignment horizontal="center" vertical="center" shrinkToFit="1"/>
    </xf>
    <xf numFmtId="164" fontId="20" fillId="0" borderId="1" xfId="0" applyNumberFormat="1" applyFont="1" applyFill="1" applyBorder="1" applyAlignment="1">
      <alignment horizontal="center" vertical="center" shrinkToFit="1"/>
    </xf>
    <xf numFmtId="165" fontId="2" fillId="0" borderId="1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Fill="1" applyBorder="1" applyAlignment="1">
      <alignment horizontal="center" vertical="center" shrinkToFit="1"/>
    </xf>
    <xf numFmtId="164" fontId="21" fillId="0" borderId="1" xfId="0" applyNumberFormat="1" applyFont="1" applyBorder="1" applyAlignment="1">
      <alignment horizontal="center" vertical="center" shrinkToFit="1"/>
    </xf>
    <xf numFmtId="165" fontId="21" fillId="0" borderId="1" xfId="0" applyNumberFormat="1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</cellXfs>
  <cellStyles count="4">
    <cellStyle name="xl34" xfId="2"/>
    <cellStyle name="xl36" xfId="3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6" zoomScaleNormal="100" workbookViewId="0">
      <selection activeCell="D54" sqref="D54"/>
    </sheetView>
  </sheetViews>
  <sheetFormatPr defaultRowHeight="15" x14ac:dyDescent="0.25"/>
  <cols>
    <col min="1" max="1" width="4.140625" customWidth="1"/>
    <col min="2" max="2" width="47.5703125" customWidth="1"/>
    <col min="3" max="3" width="11.7109375" customWidth="1"/>
    <col min="4" max="4" width="12.42578125" customWidth="1"/>
    <col min="8" max="8" width="11.85546875" hidden="1" customWidth="1"/>
    <col min="9" max="9" width="16.28515625" hidden="1" customWidth="1"/>
  </cols>
  <sheetData>
    <row r="1" spans="1:9" ht="15.75" x14ac:dyDescent="0.25">
      <c r="G1" s="1" t="s">
        <v>0</v>
      </c>
    </row>
    <row r="2" spans="1:9" ht="15.75" x14ac:dyDescent="0.25">
      <c r="A2" s="2"/>
    </row>
    <row r="3" spans="1:9" ht="15.75" x14ac:dyDescent="0.25">
      <c r="C3" s="2" t="s">
        <v>1</v>
      </c>
    </row>
    <row r="4" spans="1:9" ht="15.75" x14ac:dyDescent="0.25">
      <c r="C4" s="2" t="s">
        <v>2</v>
      </c>
    </row>
    <row r="5" spans="1:9" ht="15.75" x14ac:dyDescent="0.25">
      <c r="G5" s="3" t="s">
        <v>3</v>
      </c>
    </row>
    <row r="6" spans="1:9" ht="47.25" x14ac:dyDescent="0.25">
      <c r="A6" s="4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6" t="s">
        <v>10</v>
      </c>
      <c r="H6" s="11" t="s">
        <v>11</v>
      </c>
    </row>
    <row r="7" spans="1:9" ht="24.6" customHeight="1" x14ac:dyDescent="0.25">
      <c r="A7" s="52" t="s">
        <v>12</v>
      </c>
      <c r="B7" s="53"/>
      <c r="C7" s="53"/>
      <c r="D7" s="53"/>
      <c r="E7" s="53"/>
      <c r="F7" s="53"/>
      <c r="G7" s="54"/>
      <c r="H7" s="7"/>
    </row>
    <row r="8" spans="1:9" ht="36" customHeight="1" x14ac:dyDescent="0.25">
      <c r="A8" s="37">
        <v>1</v>
      </c>
      <c r="B8" s="8" t="s">
        <v>13</v>
      </c>
      <c r="C8" s="39">
        <v>19284491.800000001</v>
      </c>
      <c r="D8" s="39">
        <v>9913559.8000000007</v>
      </c>
      <c r="E8" s="40">
        <f>D8/C8*100</f>
        <v>51.406901995726948</v>
      </c>
      <c r="F8" s="41">
        <f>D8/11624400.5*100</f>
        <v>85.282331764119803</v>
      </c>
      <c r="G8" s="41">
        <f>D8/H8*100</f>
        <v>105.75952429528108</v>
      </c>
      <c r="H8" s="12">
        <v>9373680.4000000004</v>
      </c>
      <c r="I8" s="50">
        <f>D8-H8</f>
        <v>539879.40000000037</v>
      </c>
    </row>
    <row r="9" spans="1:9" ht="33" customHeight="1" x14ac:dyDescent="0.25">
      <c r="A9" s="37">
        <v>2</v>
      </c>
      <c r="B9" s="8" t="s">
        <v>14</v>
      </c>
      <c r="C9" s="42">
        <v>2567790.2000000002</v>
      </c>
      <c r="D9" s="42">
        <v>1274062.7</v>
      </c>
      <c r="E9" s="40">
        <f t="shared" ref="E9:E25" si="0">D9/C9*100</f>
        <v>49.617087096913131</v>
      </c>
      <c r="F9" s="41">
        <f t="shared" ref="F9:F25" si="1">D9/11624400.5*100</f>
        <v>10.960244358407987</v>
      </c>
      <c r="G9" s="41">
        <f t="shared" ref="G9:G25" si="2">D9/H9*100</f>
        <v>96.564694365424202</v>
      </c>
      <c r="H9" s="12">
        <v>1319387.7</v>
      </c>
      <c r="I9" s="50">
        <f t="shared" ref="I9:I52" si="3">D9-H9</f>
        <v>-45325</v>
      </c>
    </row>
    <row r="10" spans="1:9" ht="33" customHeight="1" x14ac:dyDescent="0.25">
      <c r="A10" s="37">
        <v>3</v>
      </c>
      <c r="B10" s="8" t="s">
        <v>15</v>
      </c>
      <c r="C10" s="42">
        <v>295563</v>
      </c>
      <c r="D10" s="42">
        <v>155759.29999999999</v>
      </c>
      <c r="E10" s="40">
        <f t="shared" si="0"/>
        <v>52.699187652040337</v>
      </c>
      <c r="F10" s="41">
        <f t="shared" si="1"/>
        <v>1.3399340464912577</v>
      </c>
      <c r="G10" s="41">
        <f t="shared" si="2"/>
        <v>104.20278423919113</v>
      </c>
      <c r="H10" s="12">
        <v>149477.1</v>
      </c>
      <c r="I10" s="50">
        <f t="shared" si="3"/>
        <v>6282.1999999999825</v>
      </c>
    </row>
    <row r="11" spans="1:9" ht="36" customHeight="1" x14ac:dyDescent="0.25">
      <c r="A11" s="37">
        <v>4</v>
      </c>
      <c r="B11" s="8" t="s">
        <v>16</v>
      </c>
      <c r="C11" s="42">
        <v>60000</v>
      </c>
      <c r="D11" s="42">
        <v>44772.2</v>
      </c>
      <c r="E11" s="40">
        <f t="shared" si="0"/>
        <v>74.620333333333335</v>
      </c>
      <c r="F11" s="41">
        <f t="shared" si="1"/>
        <v>0.38515706680959588</v>
      </c>
      <c r="G11" s="41">
        <f t="shared" si="2"/>
        <v>211.2334635490385</v>
      </c>
      <c r="H11" s="12">
        <v>21195.599999999999</v>
      </c>
      <c r="I11" s="50">
        <f t="shared" si="3"/>
        <v>23576.6</v>
      </c>
    </row>
    <row r="12" spans="1:9" ht="40.15" customHeight="1" x14ac:dyDescent="0.25">
      <c r="A12" s="37">
        <v>5</v>
      </c>
      <c r="B12" s="9" t="s">
        <v>17</v>
      </c>
      <c r="C12" s="42">
        <v>35328</v>
      </c>
      <c r="D12" s="42">
        <v>14132.3</v>
      </c>
      <c r="E12" s="40">
        <f t="shared" si="0"/>
        <v>40.003113677536227</v>
      </c>
      <c r="F12" s="41">
        <f t="shared" si="1"/>
        <v>0.12157444162389276</v>
      </c>
      <c r="G12" s="41">
        <f t="shared" si="2"/>
        <v>91.342903494767853</v>
      </c>
      <c r="H12" s="12">
        <v>15471.7</v>
      </c>
      <c r="I12" s="50">
        <f t="shared" si="3"/>
        <v>-1339.4000000000015</v>
      </c>
    </row>
    <row r="13" spans="1:9" ht="67.900000000000006" customHeight="1" x14ac:dyDescent="0.25">
      <c r="A13" s="37">
        <v>6</v>
      </c>
      <c r="B13" s="8" t="s">
        <v>18</v>
      </c>
      <c r="C13" s="42">
        <v>5000</v>
      </c>
      <c r="D13" s="42">
        <v>669.3</v>
      </c>
      <c r="E13" s="40">
        <f t="shared" si="0"/>
        <v>13.385999999999997</v>
      </c>
      <c r="F13" s="41">
        <f t="shared" si="1"/>
        <v>5.7577162796481418E-3</v>
      </c>
      <c r="G13" s="41">
        <f t="shared" si="2"/>
        <v>41.805121798875703</v>
      </c>
      <c r="H13" s="12">
        <v>1601</v>
      </c>
      <c r="I13" s="50">
        <f t="shared" si="3"/>
        <v>-931.7</v>
      </c>
    </row>
    <row r="14" spans="1:9" ht="24" customHeight="1" x14ac:dyDescent="0.25">
      <c r="A14" s="37">
        <v>7</v>
      </c>
      <c r="B14" s="9" t="s">
        <v>19</v>
      </c>
      <c r="C14" s="42">
        <v>1900</v>
      </c>
      <c r="D14" s="42">
        <v>3467</v>
      </c>
      <c r="E14" s="40">
        <f t="shared" si="0"/>
        <v>182.47368421052633</v>
      </c>
      <c r="F14" s="41">
        <f t="shared" si="1"/>
        <v>2.9825193996025859E-2</v>
      </c>
      <c r="G14" s="41">
        <f t="shared" si="2"/>
        <v>199.42479148691402</v>
      </c>
      <c r="H14" s="12">
        <v>1738.5</v>
      </c>
      <c r="I14" s="50">
        <f t="shared" si="3"/>
        <v>1728.5</v>
      </c>
    </row>
    <row r="15" spans="1:9" ht="21" customHeight="1" x14ac:dyDescent="0.25">
      <c r="A15" s="37">
        <v>8</v>
      </c>
      <c r="B15" s="9" t="s">
        <v>20</v>
      </c>
      <c r="C15" s="42">
        <v>550</v>
      </c>
      <c r="D15" s="42">
        <v>1261.5999999999999</v>
      </c>
      <c r="E15" s="40">
        <f t="shared" si="0"/>
        <v>229.38181818181818</v>
      </c>
      <c r="F15" s="41">
        <f t="shared" si="1"/>
        <v>1.0853032808014485E-2</v>
      </c>
      <c r="G15" s="41">
        <f t="shared" si="2"/>
        <v>238.12759531898831</v>
      </c>
      <c r="H15" s="12">
        <v>529.79999999999995</v>
      </c>
      <c r="I15" s="50">
        <f t="shared" si="3"/>
        <v>731.8</v>
      </c>
    </row>
    <row r="16" spans="1:9" ht="21" customHeight="1" x14ac:dyDescent="0.25">
      <c r="A16" s="37">
        <v>9</v>
      </c>
      <c r="B16" s="9" t="s">
        <v>21</v>
      </c>
      <c r="C16" s="42">
        <v>332</v>
      </c>
      <c r="D16" s="42">
        <v>109.6</v>
      </c>
      <c r="E16" s="40">
        <f t="shared" si="0"/>
        <v>33.012048192771083</v>
      </c>
      <c r="F16" s="41">
        <f t="shared" si="1"/>
        <v>9.4284432130499983E-4</v>
      </c>
      <c r="G16" s="41">
        <f t="shared" si="2"/>
        <v>64.50853443201882</v>
      </c>
      <c r="H16" s="12">
        <v>169.9</v>
      </c>
      <c r="I16" s="50">
        <f t="shared" si="3"/>
        <v>-60.300000000000011</v>
      </c>
    </row>
    <row r="17" spans="1:9" ht="37.15" customHeight="1" x14ac:dyDescent="0.25">
      <c r="A17" s="37">
        <v>10</v>
      </c>
      <c r="B17" s="9" t="s">
        <v>22</v>
      </c>
      <c r="C17" s="42">
        <v>330</v>
      </c>
      <c r="D17" s="42">
        <v>701.25</v>
      </c>
      <c r="E17" s="40">
        <f t="shared" si="0"/>
        <v>212.5</v>
      </c>
      <c r="F17" s="41">
        <f t="shared" si="1"/>
        <v>6.0325691634592251E-3</v>
      </c>
      <c r="G17" s="41">
        <f t="shared" si="2"/>
        <v>367.53144654088049</v>
      </c>
      <c r="H17" s="13">
        <v>190.8</v>
      </c>
      <c r="I17" s="50">
        <f t="shared" si="3"/>
        <v>510.45</v>
      </c>
    </row>
    <row r="18" spans="1:9" ht="20.45" customHeight="1" x14ac:dyDescent="0.25">
      <c r="A18" s="37">
        <v>11</v>
      </c>
      <c r="B18" s="9" t="s">
        <v>23</v>
      </c>
      <c r="C18" s="42">
        <v>185</v>
      </c>
      <c r="D18" s="42">
        <v>79.099999999999994</v>
      </c>
      <c r="E18" s="40">
        <f t="shared" si="0"/>
        <v>42.756756756756751</v>
      </c>
      <c r="F18" s="41">
        <f t="shared" si="1"/>
        <v>6.8046519904402811E-4</v>
      </c>
      <c r="G18" s="41">
        <f t="shared" si="2"/>
        <v>164.44906444906445</v>
      </c>
      <c r="H18" s="13">
        <v>48.1</v>
      </c>
      <c r="I18" s="50">
        <f t="shared" si="3"/>
        <v>30.999999999999993</v>
      </c>
    </row>
    <row r="19" spans="1:9" ht="15.75" hidden="1" x14ac:dyDescent="0.25">
      <c r="A19" s="38"/>
      <c r="B19" s="10" t="s">
        <v>24</v>
      </c>
      <c r="C19" s="43"/>
      <c r="D19" s="43"/>
      <c r="E19" s="44"/>
      <c r="F19" s="45"/>
      <c r="G19" s="45"/>
      <c r="H19" s="14">
        <v>374.4</v>
      </c>
      <c r="I19" s="50">
        <f t="shared" si="3"/>
        <v>-374.4</v>
      </c>
    </row>
    <row r="20" spans="1:9" ht="46.15" customHeight="1" x14ac:dyDescent="0.25">
      <c r="A20" s="37">
        <v>12</v>
      </c>
      <c r="B20" s="9" t="s">
        <v>25</v>
      </c>
      <c r="C20" s="42">
        <v>137</v>
      </c>
      <c r="D20" s="42">
        <v>4.4000000000000004</v>
      </c>
      <c r="E20" s="40">
        <f t="shared" si="0"/>
        <v>3.2116788321167884</v>
      </c>
      <c r="F20" s="41">
        <f t="shared" si="1"/>
        <v>3.7851414358959851E-5</v>
      </c>
      <c r="G20" s="41">
        <f t="shared" si="2"/>
        <v>8.3175803402646498</v>
      </c>
      <c r="H20" s="13">
        <v>52.9</v>
      </c>
      <c r="I20" s="50">
        <f t="shared" si="3"/>
        <v>-48.5</v>
      </c>
    </row>
    <row r="21" spans="1:9" ht="40.9" customHeight="1" x14ac:dyDescent="0.25">
      <c r="A21" s="37">
        <v>13</v>
      </c>
      <c r="B21" s="9" t="s">
        <v>26</v>
      </c>
      <c r="C21" s="42">
        <v>0</v>
      </c>
      <c r="D21" s="42">
        <v>224</v>
      </c>
      <c r="E21" s="40"/>
      <c r="F21" s="41">
        <f t="shared" si="1"/>
        <v>1.9269810946379558E-3</v>
      </c>
      <c r="G21" s="41">
        <f t="shared" si="2"/>
        <v>93.920335429769395</v>
      </c>
      <c r="H21" s="12">
        <v>238.5</v>
      </c>
      <c r="I21" s="50">
        <f t="shared" si="3"/>
        <v>-14.5</v>
      </c>
    </row>
    <row r="22" spans="1:9" ht="31.5" x14ac:dyDescent="0.25">
      <c r="A22" s="37">
        <v>14</v>
      </c>
      <c r="B22" s="9" t="s">
        <v>27</v>
      </c>
      <c r="C22" s="42">
        <v>0</v>
      </c>
      <c r="D22" s="42">
        <v>11.4</v>
      </c>
      <c r="E22" s="40"/>
      <c r="F22" s="41">
        <f t="shared" si="1"/>
        <v>9.8069573566395956E-5</v>
      </c>
      <c r="G22" s="41">
        <f t="shared" si="2"/>
        <v>219.23076923076925</v>
      </c>
      <c r="H22" s="12">
        <v>5.2</v>
      </c>
      <c r="I22" s="50">
        <f t="shared" si="3"/>
        <v>6.2</v>
      </c>
    </row>
    <row r="23" spans="1:9" ht="36.6" customHeight="1" x14ac:dyDescent="0.25">
      <c r="A23" s="37">
        <v>15</v>
      </c>
      <c r="B23" s="9" t="s">
        <v>28</v>
      </c>
      <c r="C23" s="42">
        <v>0</v>
      </c>
      <c r="D23" s="42">
        <v>590.79999999999995</v>
      </c>
      <c r="E23" s="40"/>
      <c r="F23" s="41">
        <f t="shared" si="1"/>
        <v>5.0824126371076077E-3</v>
      </c>
      <c r="G23" s="41"/>
      <c r="H23" s="12">
        <v>0</v>
      </c>
      <c r="I23" s="50">
        <f t="shared" si="3"/>
        <v>590.79999999999995</v>
      </c>
    </row>
    <row r="24" spans="1:9" ht="31.5" x14ac:dyDescent="0.25">
      <c r="A24" s="37">
        <v>16</v>
      </c>
      <c r="B24" s="9" t="s">
        <v>54</v>
      </c>
      <c r="C24" s="42">
        <v>0</v>
      </c>
      <c r="D24" s="42">
        <v>55.5</v>
      </c>
      <c r="E24" s="40"/>
      <c r="F24" s="41">
        <f t="shared" si="1"/>
        <v>4.7744397657324353E-4</v>
      </c>
      <c r="G24" s="41">
        <f t="shared" si="2"/>
        <v>555</v>
      </c>
      <c r="H24" s="12">
        <v>10</v>
      </c>
      <c r="I24" s="50">
        <f t="shared" si="3"/>
        <v>45.5</v>
      </c>
    </row>
    <row r="25" spans="1:9" ht="35.450000000000003" customHeight="1" x14ac:dyDescent="0.25">
      <c r="A25" s="55" t="s">
        <v>57</v>
      </c>
      <c r="B25" s="56"/>
      <c r="C25" s="46">
        <f>SUM(C8:C24)</f>
        <v>22251607</v>
      </c>
      <c r="D25" s="46">
        <f>SUM(D8:D24)</f>
        <v>11409460.250000002</v>
      </c>
      <c r="E25" s="47">
        <f t="shared" si="0"/>
        <v>51.274769727867309</v>
      </c>
      <c r="F25" s="48">
        <f t="shared" si="1"/>
        <v>98.150956257916292</v>
      </c>
      <c r="G25" s="47">
        <f t="shared" si="2"/>
        <v>104.82617023421426</v>
      </c>
      <c r="H25" s="15">
        <f>SUM(H8:H24)</f>
        <v>10884171.6</v>
      </c>
      <c r="I25" s="50">
        <f t="shared" si="3"/>
        <v>525288.65000000224</v>
      </c>
    </row>
    <row r="26" spans="1:9" ht="20.45" customHeight="1" x14ac:dyDescent="0.25">
      <c r="A26" s="57" t="s">
        <v>29</v>
      </c>
      <c r="B26" s="58"/>
      <c r="C26" s="58"/>
      <c r="D26" s="58"/>
      <c r="E26" s="58"/>
      <c r="F26" s="58"/>
      <c r="G26" s="59"/>
      <c r="I26" s="50">
        <f t="shared" si="3"/>
        <v>0</v>
      </c>
    </row>
    <row r="27" spans="1:9" ht="35.450000000000003" customHeight="1" x14ac:dyDescent="0.25">
      <c r="A27" s="37">
        <v>1</v>
      </c>
      <c r="B27" s="9" t="s">
        <v>30</v>
      </c>
      <c r="C27" s="21">
        <v>188984.4</v>
      </c>
      <c r="D27" s="21">
        <v>66863.600000000006</v>
      </c>
      <c r="E27" s="27">
        <f t="shared" ref="E27:E50" si="4">D27/C27*100</f>
        <v>35.380486431684311</v>
      </c>
      <c r="F27" s="28">
        <f t="shared" ref="F27:F50" si="5">D27/11624400.5*100</f>
        <v>0.57520041571176084</v>
      </c>
      <c r="G27" s="28">
        <f t="shared" ref="G27:G50" si="6">D27/H27*100</f>
        <v>69.225433334506704</v>
      </c>
      <c r="H27" s="16">
        <v>96588.2</v>
      </c>
      <c r="I27" s="50">
        <f t="shared" si="3"/>
        <v>-29724.599999999991</v>
      </c>
    </row>
    <row r="28" spans="1:9" ht="19.899999999999999" customHeight="1" x14ac:dyDescent="0.25">
      <c r="A28" s="37">
        <v>2</v>
      </c>
      <c r="B28" s="9" t="s">
        <v>31</v>
      </c>
      <c r="C28" s="21">
        <v>92772</v>
      </c>
      <c r="D28" s="21">
        <v>46932.2</v>
      </c>
      <c r="E28" s="27">
        <f t="shared" si="4"/>
        <v>50.588755227870472</v>
      </c>
      <c r="F28" s="28">
        <f t="shared" si="5"/>
        <v>0.40373867022217613</v>
      </c>
      <c r="G28" s="28">
        <f t="shared" si="6"/>
        <v>102.91878283904809</v>
      </c>
      <c r="H28" s="16">
        <v>45601.2</v>
      </c>
      <c r="I28" s="50">
        <f t="shared" si="3"/>
        <v>1331</v>
      </c>
    </row>
    <row r="29" spans="1:9" ht="82.9" customHeight="1" x14ac:dyDescent="0.25">
      <c r="A29" s="37">
        <v>3</v>
      </c>
      <c r="B29" s="9" t="s">
        <v>32</v>
      </c>
      <c r="C29" s="21">
        <v>42000</v>
      </c>
      <c r="D29" s="21">
        <v>20950.2</v>
      </c>
      <c r="E29" s="27">
        <f t="shared" si="4"/>
        <v>49.881428571428572</v>
      </c>
      <c r="F29" s="28">
        <f t="shared" si="5"/>
        <v>0.18022606843251832</v>
      </c>
      <c r="G29" s="28">
        <f t="shared" si="6"/>
        <v>100.18841938137231</v>
      </c>
      <c r="H29" s="16">
        <v>20910.8</v>
      </c>
      <c r="I29" s="50">
        <f t="shared" si="3"/>
        <v>39.400000000001455</v>
      </c>
    </row>
    <row r="30" spans="1:9" ht="55.15" customHeight="1" x14ac:dyDescent="0.25">
      <c r="A30" s="37">
        <v>4</v>
      </c>
      <c r="B30" s="9" t="s">
        <v>33</v>
      </c>
      <c r="C30" s="21">
        <v>15700</v>
      </c>
      <c r="D30" s="21">
        <v>9365.2999999999993</v>
      </c>
      <c r="E30" s="27">
        <f t="shared" si="4"/>
        <v>59.651592356687885</v>
      </c>
      <c r="F30" s="28">
        <f t="shared" si="5"/>
        <v>8.0565875203628776E-2</v>
      </c>
      <c r="G30" s="28">
        <f t="shared" si="6"/>
        <v>104.83349191246431</v>
      </c>
      <c r="H30" s="16">
        <v>8933.5</v>
      </c>
      <c r="I30" s="50">
        <f t="shared" si="3"/>
        <v>431.79999999999927</v>
      </c>
    </row>
    <row r="31" spans="1:9" ht="36" customHeight="1" x14ac:dyDescent="0.25">
      <c r="A31" s="37">
        <v>5</v>
      </c>
      <c r="B31" s="9" t="s">
        <v>34</v>
      </c>
      <c r="C31" s="21">
        <v>7355</v>
      </c>
      <c r="D31" s="21">
        <v>3609.6</v>
      </c>
      <c r="E31" s="27">
        <f t="shared" si="4"/>
        <v>49.076818490822568</v>
      </c>
      <c r="F31" s="28">
        <f t="shared" si="5"/>
        <v>3.1051923925023057E-2</v>
      </c>
      <c r="G31" s="28">
        <f t="shared" si="6"/>
        <v>65.998683536897545</v>
      </c>
      <c r="H31" s="16">
        <v>5469.2</v>
      </c>
      <c r="I31" s="50">
        <f t="shared" si="3"/>
        <v>-1859.6</v>
      </c>
    </row>
    <row r="32" spans="1:9" ht="37.9" customHeight="1" x14ac:dyDescent="0.25">
      <c r="A32" s="37">
        <v>6</v>
      </c>
      <c r="B32" s="9" t="s">
        <v>35</v>
      </c>
      <c r="C32" s="21">
        <v>5802</v>
      </c>
      <c r="D32" s="21">
        <v>10731.8</v>
      </c>
      <c r="E32" s="27">
        <f t="shared" si="4"/>
        <v>184.96725267149256</v>
      </c>
      <c r="F32" s="28">
        <f t="shared" si="5"/>
        <v>9.2321320140337546E-2</v>
      </c>
      <c r="G32" s="28">
        <f t="shared" si="6"/>
        <v>424.38310661183164</v>
      </c>
      <c r="H32" s="16">
        <v>2528.8000000000002</v>
      </c>
      <c r="I32" s="50">
        <f t="shared" si="3"/>
        <v>8203</v>
      </c>
    </row>
    <row r="33" spans="1:9" ht="38.450000000000003" customHeight="1" x14ac:dyDescent="0.25">
      <c r="A33" s="37">
        <v>7</v>
      </c>
      <c r="B33" s="9" t="s">
        <v>36</v>
      </c>
      <c r="C33" s="21">
        <v>5300</v>
      </c>
      <c r="D33" s="21">
        <v>2919.8</v>
      </c>
      <c r="E33" s="27">
        <f t="shared" si="4"/>
        <v>55.090566037735854</v>
      </c>
      <c r="F33" s="28">
        <f t="shared" si="5"/>
        <v>2.5117854464838853E-2</v>
      </c>
      <c r="G33" s="28"/>
      <c r="H33" s="16">
        <v>0</v>
      </c>
      <c r="I33" s="50">
        <f t="shared" si="3"/>
        <v>2919.8</v>
      </c>
    </row>
    <row r="34" spans="1:9" ht="39.6" customHeight="1" x14ac:dyDescent="0.25">
      <c r="A34" s="49">
        <v>8</v>
      </c>
      <c r="B34" s="22" t="s">
        <v>37</v>
      </c>
      <c r="C34" s="23">
        <v>4850</v>
      </c>
      <c r="D34" s="23">
        <v>4910.3</v>
      </c>
      <c r="E34" s="29">
        <f t="shared" si="4"/>
        <v>101.24329896907216</v>
      </c>
      <c r="F34" s="28">
        <f t="shared" si="5"/>
        <v>4.2241318165181937E-2</v>
      </c>
      <c r="G34" s="30">
        <f t="shared" si="6"/>
        <v>114.84470015904201</v>
      </c>
      <c r="H34" s="16">
        <v>4275.6000000000004</v>
      </c>
      <c r="I34" s="50">
        <f t="shared" si="3"/>
        <v>634.69999999999982</v>
      </c>
    </row>
    <row r="35" spans="1:9" ht="40.15" customHeight="1" x14ac:dyDescent="0.25">
      <c r="A35" s="37">
        <v>9</v>
      </c>
      <c r="B35" s="9" t="s">
        <v>38</v>
      </c>
      <c r="C35" s="21">
        <v>2468</v>
      </c>
      <c r="D35" s="21">
        <v>7948.5</v>
      </c>
      <c r="E35" s="27">
        <f t="shared" si="4"/>
        <v>322.06239870340357</v>
      </c>
      <c r="F35" s="28">
        <f t="shared" si="5"/>
        <v>6.8377719780043714E-2</v>
      </c>
      <c r="G35" s="28">
        <f t="shared" si="6"/>
        <v>99.391036862902013</v>
      </c>
      <c r="H35" s="16">
        <v>7997.2</v>
      </c>
      <c r="I35" s="50">
        <f t="shared" si="3"/>
        <v>-48.699999999999818</v>
      </c>
    </row>
    <row r="36" spans="1:9" ht="36.6" customHeight="1" x14ac:dyDescent="0.25">
      <c r="A36" s="37">
        <v>10</v>
      </c>
      <c r="B36" s="9" t="s">
        <v>39</v>
      </c>
      <c r="C36" s="21">
        <v>1430</v>
      </c>
      <c r="D36" s="21">
        <v>539.15</v>
      </c>
      <c r="E36" s="27">
        <f t="shared" si="4"/>
        <v>37.7027972027972</v>
      </c>
      <c r="F36" s="28">
        <f t="shared" si="5"/>
        <v>4.6380886480984545E-3</v>
      </c>
      <c r="G36" s="28">
        <f t="shared" si="6"/>
        <v>41.65572123927992</v>
      </c>
      <c r="H36" s="16">
        <v>1294.3</v>
      </c>
      <c r="I36" s="50">
        <f t="shared" si="3"/>
        <v>-755.15</v>
      </c>
    </row>
    <row r="37" spans="1:9" ht="38.450000000000003" customHeight="1" x14ac:dyDescent="0.25">
      <c r="A37" s="37">
        <v>11</v>
      </c>
      <c r="B37" s="9" t="s">
        <v>40</v>
      </c>
      <c r="C37" s="21">
        <v>1200</v>
      </c>
      <c r="D37" s="21">
        <v>304.7</v>
      </c>
      <c r="E37" s="27">
        <f t="shared" si="4"/>
        <v>25.391666666666669</v>
      </c>
      <c r="F37" s="28">
        <f t="shared" si="5"/>
        <v>2.6212104443579694E-3</v>
      </c>
      <c r="G37" s="28">
        <f t="shared" si="6"/>
        <v>28.783298696391462</v>
      </c>
      <c r="H37" s="16">
        <v>1058.5999999999999</v>
      </c>
      <c r="I37" s="50">
        <f t="shared" si="3"/>
        <v>-753.89999999999986</v>
      </c>
    </row>
    <row r="38" spans="1:9" ht="37.9" customHeight="1" x14ac:dyDescent="0.25">
      <c r="A38" s="49">
        <v>12</v>
      </c>
      <c r="B38" s="22" t="s">
        <v>41</v>
      </c>
      <c r="C38" s="23">
        <v>1000</v>
      </c>
      <c r="D38" s="23">
        <v>29729.4</v>
      </c>
      <c r="E38" s="29">
        <f>D38/C38*100</f>
        <v>2972.94</v>
      </c>
      <c r="F38" s="30">
        <f t="shared" si="5"/>
        <v>0.25574996319165022</v>
      </c>
      <c r="G38" s="30">
        <f>D38/H38*100</f>
        <v>1207.9720450205193</v>
      </c>
      <c r="H38" s="16">
        <v>2461.1</v>
      </c>
      <c r="I38" s="50">
        <f t="shared" si="3"/>
        <v>27268.300000000003</v>
      </c>
    </row>
    <row r="39" spans="1:9" ht="36.6" customHeight="1" x14ac:dyDescent="0.25">
      <c r="A39" s="49">
        <v>13</v>
      </c>
      <c r="B39" s="22" t="s">
        <v>42</v>
      </c>
      <c r="C39" s="23">
        <v>700</v>
      </c>
      <c r="D39" s="23">
        <v>4877.7</v>
      </c>
      <c r="E39" s="29">
        <f>D39/C39*100</f>
        <v>696.81428571428569</v>
      </c>
      <c r="F39" s="30">
        <f t="shared" si="5"/>
        <v>4.1960873595158737E-2</v>
      </c>
      <c r="G39" s="30">
        <f>D39/H39*100</f>
        <v>199.26059071040484</v>
      </c>
      <c r="H39" s="16">
        <v>2447.9</v>
      </c>
      <c r="I39" s="50">
        <f t="shared" si="3"/>
        <v>2429.7999999999997</v>
      </c>
    </row>
    <row r="40" spans="1:9" ht="15.75" x14ac:dyDescent="0.25">
      <c r="A40" s="49">
        <v>14</v>
      </c>
      <c r="B40" s="22" t="s">
        <v>43</v>
      </c>
      <c r="C40" s="23">
        <v>700</v>
      </c>
      <c r="D40" s="23">
        <v>599</v>
      </c>
      <c r="E40" s="29">
        <f t="shared" si="4"/>
        <v>85.571428571428569</v>
      </c>
      <c r="F40" s="30">
        <f t="shared" si="5"/>
        <v>5.1529539093220335E-3</v>
      </c>
      <c r="G40" s="30">
        <f t="shared" si="6"/>
        <v>109.16712228904683</v>
      </c>
      <c r="H40" s="16">
        <v>548.70000000000005</v>
      </c>
      <c r="I40" s="50">
        <f t="shared" si="3"/>
        <v>50.299999999999955</v>
      </c>
    </row>
    <row r="41" spans="1:9" ht="37.15" customHeight="1" x14ac:dyDescent="0.25">
      <c r="A41" s="49">
        <v>15</v>
      </c>
      <c r="B41" s="22" t="s">
        <v>44</v>
      </c>
      <c r="C41" s="23">
        <v>405</v>
      </c>
      <c r="D41" s="23">
        <v>1242</v>
      </c>
      <c r="E41" s="29">
        <f t="shared" si="4"/>
        <v>306.66666666666669</v>
      </c>
      <c r="F41" s="30">
        <f t="shared" si="5"/>
        <v>1.0684421962233666E-2</v>
      </c>
      <c r="G41" s="30">
        <f t="shared" si="6"/>
        <v>116.24859603144888</v>
      </c>
      <c r="H41" s="16">
        <v>1068.4000000000001</v>
      </c>
      <c r="I41" s="50">
        <f t="shared" si="3"/>
        <v>173.59999999999991</v>
      </c>
    </row>
    <row r="42" spans="1:9" ht="39" customHeight="1" x14ac:dyDescent="0.25">
      <c r="A42" s="49">
        <v>16</v>
      </c>
      <c r="B42" s="22" t="s">
        <v>45</v>
      </c>
      <c r="C42" s="23">
        <v>310</v>
      </c>
      <c r="D42" s="23">
        <v>205</v>
      </c>
      <c r="E42" s="29">
        <f>D42/C42*100</f>
        <v>66.129032258064512</v>
      </c>
      <c r="F42" s="30">
        <f t="shared" si="5"/>
        <v>1.7635318053606291E-3</v>
      </c>
      <c r="G42" s="30">
        <f>D42/H42*100</f>
        <v>56.164383561643838</v>
      </c>
      <c r="H42" s="16">
        <v>365</v>
      </c>
      <c r="I42" s="50">
        <f t="shared" si="3"/>
        <v>-160</v>
      </c>
    </row>
    <row r="43" spans="1:9" ht="39" customHeight="1" x14ac:dyDescent="0.25">
      <c r="A43" s="37">
        <v>17</v>
      </c>
      <c r="B43" s="9" t="s">
        <v>46</v>
      </c>
      <c r="C43" s="21">
        <v>281</v>
      </c>
      <c r="D43" s="21">
        <v>555.79999999999995</v>
      </c>
      <c r="E43" s="27">
        <f t="shared" si="4"/>
        <v>197.79359430604981</v>
      </c>
      <c r="F43" s="28">
        <f t="shared" si="5"/>
        <v>4.7813218410704275E-3</v>
      </c>
      <c r="G43" s="28">
        <f t="shared" si="6"/>
        <v>110.19032513877873</v>
      </c>
      <c r="H43" s="16">
        <v>504.4</v>
      </c>
      <c r="I43" s="50">
        <f t="shared" si="3"/>
        <v>51.399999999999977</v>
      </c>
    </row>
    <row r="44" spans="1:9" ht="25.15" customHeight="1" x14ac:dyDescent="0.25">
      <c r="A44" s="37">
        <v>18</v>
      </c>
      <c r="B44" s="9" t="s">
        <v>47</v>
      </c>
      <c r="C44" s="21">
        <v>114.6</v>
      </c>
      <c r="D44" s="21">
        <v>0</v>
      </c>
      <c r="E44" s="27">
        <f t="shared" si="4"/>
        <v>0</v>
      </c>
      <c r="F44" s="28">
        <f t="shared" si="5"/>
        <v>0</v>
      </c>
      <c r="G44" s="28"/>
      <c r="H44" s="16">
        <v>0</v>
      </c>
      <c r="I44" s="50">
        <f t="shared" si="3"/>
        <v>0</v>
      </c>
    </row>
    <row r="45" spans="1:9" ht="41.45" customHeight="1" x14ac:dyDescent="0.25">
      <c r="A45" s="37">
        <v>19</v>
      </c>
      <c r="B45" s="9" t="s">
        <v>48</v>
      </c>
      <c r="C45" s="21">
        <v>70</v>
      </c>
      <c r="D45" s="21">
        <v>0</v>
      </c>
      <c r="E45" s="27">
        <f t="shared" si="4"/>
        <v>0</v>
      </c>
      <c r="F45" s="28">
        <f t="shared" si="5"/>
        <v>0</v>
      </c>
      <c r="G45" s="28"/>
      <c r="H45" s="16">
        <v>0</v>
      </c>
      <c r="I45" s="50">
        <f t="shared" si="3"/>
        <v>0</v>
      </c>
    </row>
    <row r="46" spans="1:9" ht="36" customHeight="1" x14ac:dyDescent="0.25">
      <c r="A46" s="37">
        <v>20</v>
      </c>
      <c r="B46" s="9" t="s">
        <v>49</v>
      </c>
      <c r="C46" s="21">
        <v>15</v>
      </c>
      <c r="D46" s="21">
        <v>15.9</v>
      </c>
      <c r="E46" s="27">
        <f t="shared" si="4"/>
        <v>106</v>
      </c>
      <c r="F46" s="28">
        <f t="shared" si="5"/>
        <v>1.3678124734260491E-4</v>
      </c>
      <c r="G46" s="28">
        <f t="shared" si="6"/>
        <v>530</v>
      </c>
      <c r="H46" s="16">
        <v>3</v>
      </c>
      <c r="I46" s="50">
        <f t="shared" si="3"/>
        <v>12.9</v>
      </c>
    </row>
    <row r="47" spans="1:9" ht="33.6" customHeight="1" x14ac:dyDescent="0.25">
      <c r="A47" s="37">
        <v>21</v>
      </c>
      <c r="B47" s="9" t="s">
        <v>50</v>
      </c>
      <c r="C47" s="21">
        <v>0</v>
      </c>
      <c r="D47" s="21">
        <v>2624.2</v>
      </c>
      <c r="E47" s="27"/>
      <c r="F47" s="28">
        <f t="shared" si="5"/>
        <v>2.2574927627450548E-2</v>
      </c>
      <c r="G47" s="28">
        <f t="shared" si="6"/>
        <v>144.63183421516752</v>
      </c>
      <c r="H47" s="16">
        <v>1814.4</v>
      </c>
      <c r="I47" s="50">
        <f t="shared" si="3"/>
        <v>809.79999999999973</v>
      </c>
    </row>
    <row r="48" spans="1:9" ht="33.6" customHeight="1" x14ac:dyDescent="0.25">
      <c r="A48" s="37">
        <v>22</v>
      </c>
      <c r="B48" s="9" t="s">
        <v>51</v>
      </c>
      <c r="C48" s="21">
        <v>0</v>
      </c>
      <c r="D48" s="21">
        <v>16.07</v>
      </c>
      <c r="E48" s="27"/>
      <c r="F48" s="28">
        <f t="shared" si="5"/>
        <v>1.3824368835192835E-4</v>
      </c>
      <c r="G48" s="28">
        <f t="shared" si="6"/>
        <v>200.875</v>
      </c>
      <c r="H48" s="16">
        <v>8</v>
      </c>
      <c r="I48" s="50">
        <f t="shared" si="3"/>
        <v>8.07</v>
      </c>
    </row>
    <row r="49" spans="1:9" ht="39" customHeight="1" x14ac:dyDescent="0.25">
      <c r="A49" s="60" t="s">
        <v>55</v>
      </c>
      <c r="B49" s="61"/>
      <c r="C49" s="24">
        <f>SUM(C27:C48)</f>
        <v>371457</v>
      </c>
      <c r="D49" s="24">
        <f>SUM(D27:D48)</f>
        <v>214940.21999999997</v>
      </c>
      <c r="E49" s="31">
        <f t="shared" si="4"/>
        <v>57.864091940655307</v>
      </c>
      <c r="F49" s="32">
        <f t="shared" si="5"/>
        <v>1.849043484005906</v>
      </c>
      <c r="G49" s="32">
        <f t="shared" si="6"/>
        <v>105.42574663414399</v>
      </c>
      <c r="H49" s="17">
        <f>SUM(H27:H48)</f>
        <v>203878.3</v>
      </c>
      <c r="I49" s="50">
        <f t="shared" si="3"/>
        <v>11061.919999999984</v>
      </c>
    </row>
    <row r="50" spans="1:9" ht="23.45" customHeight="1" x14ac:dyDescent="0.25">
      <c r="A50" s="51" t="s">
        <v>52</v>
      </c>
      <c r="B50" s="51"/>
      <c r="C50" s="25">
        <f>C25+C49</f>
        <v>22623064</v>
      </c>
      <c r="D50" s="25">
        <f>D25+D49</f>
        <v>11624400.470000003</v>
      </c>
      <c r="E50" s="33">
        <f t="shared" si="4"/>
        <v>51.382962405092449</v>
      </c>
      <c r="F50" s="34">
        <f t="shared" si="5"/>
        <v>99.999999741922196</v>
      </c>
      <c r="G50" s="34">
        <f t="shared" si="6"/>
        <v>104.83719477128257</v>
      </c>
      <c r="H50" s="18">
        <v>11088049.9</v>
      </c>
      <c r="I50" s="50">
        <f t="shared" si="3"/>
        <v>536350.57000000216</v>
      </c>
    </row>
    <row r="51" spans="1:9" ht="20.45" customHeight="1" thickBot="1" x14ac:dyDescent="0.3">
      <c r="A51" s="51" t="s">
        <v>53</v>
      </c>
      <c r="B51" s="51"/>
      <c r="C51" s="35"/>
      <c r="D51" s="26">
        <v>245.2</v>
      </c>
      <c r="E51" s="27"/>
      <c r="F51" s="36"/>
      <c r="G51" s="36"/>
      <c r="H51" s="19">
        <v>-22766.3</v>
      </c>
      <c r="I51" s="50">
        <f t="shared" si="3"/>
        <v>23011.5</v>
      </c>
    </row>
    <row r="52" spans="1:9" ht="20.45" customHeight="1" thickBot="1" x14ac:dyDescent="0.3">
      <c r="A52" s="51" t="s">
        <v>56</v>
      </c>
      <c r="B52" s="51"/>
      <c r="C52" s="35"/>
      <c r="D52" s="35">
        <f>D50+D51</f>
        <v>11624645.670000002</v>
      </c>
      <c r="E52" s="27"/>
      <c r="F52" s="36"/>
      <c r="G52" s="36"/>
      <c r="H52" s="20">
        <f>H50+H51</f>
        <v>11065283.6</v>
      </c>
      <c r="I52" s="50">
        <f t="shared" si="3"/>
        <v>559362.07000000216</v>
      </c>
    </row>
  </sheetData>
  <mergeCells count="7">
    <mergeCell ref="A52:B52"/>
    <mergeCell ref="A7:G7"/>
    <mergeCell ref="A25:B25"/>
    <mergeCell ref="A26:G26"/>
    <mergeCell ref="A49:B49"/>
    <mergeCell ref="A50:B50"/>
    <mergeCell ref="A51:B51"/>
  </mergeCells>
  <pageMargins left="0.70866141732283472" right="0.31496062992125984" top="0.55118110236220474" bottom="0.55118110236220474" header="0.31496062992125984" footer="0.19685039370078741"/>
  <pageSetup paperSize="9" scale="85" orientation="portrait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2017-10-19T14:57:36Z</dcterms:modified>
</cp:coreProperties>
</file>